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Axis Laptop\Fund presentation\Presentation\PS\L&amp;D\L&amp;D\Planning\"/>
    </mc:Choice>
  </mc:AlternateContent>
  <xr:revisionPtr revIDLastSave="0" documentId="13_ncr:1_{2FD306CD-99CC-4DDD-BEC7-3C6E9CBDA59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Sukanya Yojana Calculator" sheetId="2" r:id="rId1"/>
    <sheet name="Calc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4" i="2" l="1"/>
  <c r="C3" i="1"/>
  <c r="C4" i="1" s="1"/>
  <c r="F3" i="1"/>
  <c r="E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AL68" i="2"/>
  <c r="AI5" i="2"/>
  <c r="AJ5" i="2" s="1"/>
  <c r="AI6" i="2"/>
  <c r="AI7" i="2" s="1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J3" i="2"/>
  <c r="AK3" i="2"/>
  <c r="AJ4" i="2"/>
  <c r="AK4" i="2"/>
  <c r="AI8" i="2" l="1"/>
  <c r="AJ7" i="2"/>
  <c r="AK7" i="2"/>
  <c r="AJ6" i="2"/>
  <c r="AK6" i="2"/>
  <c r="AK5" i="2"/>
  <c r="E4" i="1"/>
  <c r="C5" i="1"/>
  <c r="H4" i="1"/>
  <c r="H3" i="1"/>
  <c r="G3" i="1"/>
  <c r="D4" i="1" s="1"/>
  <c r="AI9" i="2" l="1"/>
  <c r="AJ8" i="2"/>
  <c r="AK8" i="2"/>
  <c r="E5" i="1"/>
  <c r="H5" i="1"/>
  <c r="C6" i="1"/>
  <c r="G4" i="1"/>
  <c r="D5" i="1" s="1"/>
  <c r="G5" i="1" s="1"/>
  <c r="D6" i="1" s="1"/>
  <c r="AI10" i="2" l="1"/>
  <c r="AJ9" i="2"/>
  <c r="AK9" i="2"/>
  <c r="H6" i="1"/>
  <c r="C7" i="1"/>
  <c r="E6" i="1"/>
  <c r="E7" i="1" s="1"/>
  <c r="AI11" i="2" l="1"/>
  <c r="AJ10" i="2"/>
  <c r="AK10" i="2"/>
  <c r="H7" i="1"/>
  <c r="C8" i="1"/>
  <c r="G6" i="1"/>
  <c r="D7" i="1" s="1"/>
  <c r="G7" i="1" s="1"/>
  <c r="D8" i="1" s="1"/>
  <c r="AI12" i="2" l="1"/>
  <c r="AJ11" i="2"/>
  <c r="AK11" i="2" s="1"/>
  <c r="E8" i="1"/>
  <c r="G8" i="1" s="1"/>
  <c r="C9" i="1"/>
  <c r="H8" i="1"/>
  <c r="D9" i="1" l="1"/>
  <c r="AJ12" i="2"/>
  <c r="AK12" i="2"/>
  <c r="AI13" i="2"/>
  <c r="C10" i="1"/>
  <c r="H9" i="1"/>
  <c r="E9" i="1"/>
  <c r="G9" i="1" s="1"/>
  <c r="D10" i="1" s="1"/>
  <c r="AJ13" i="2" l="1"/>
  <c r="AK13" i="2"/>
  <c r="AI14" i="2"/>
  <c r="H10" i="1"/>
  <c r="C11" i="1"/>
  <c r="E10" i="1"/>
  <c r="G10" i="1" s="1"/>
  <c r="AJ14" i="2" l="1"/>
  <c r="AK14" i="2"/>
  <c r="AI15" i="2"/>
  <c r="H11" i="1"/>
  <c r="C12" i="1"/>
  <c r="D11" i="1"/>
  <c r="E11" i="1"/>
  <c r="G11" i="1" l="1"/>
  <c r="D12" i="1" s="1"/>
  <c r="AJ15" i="2"/>
  <c r="AI16" i="2"/>
  <c r="AK15" i="2"/>
  <c r="AL3" i="2" s="1"/>
  <c r="C13" i="1"/>
  <c r="H12" i="1"/>
  <c r="E12" i="1"/>
  <c r="E13" i="1" s="1"/>
  <c r="AJ16" i="2" l="1"/>
  <c r="AK16" i="2"/>
  <c r="AI17" i="2"/>
  <c r="C14" i="1"/>
  <c r="H13" i="1"/>
  <c r="G12" i="1"/>
  <c r="D13" i="1" s="1"/>
  <c r="G13" i="1" s="1"/>
  <c r="D14" i="1" s="1"/>
  <c r="AI18" i="2" l="1"/>
  <c r="AJ17" i="2"/>
  <c r="AK17" i="2" s="1"/>
  <c r="H14" i="1"/>
  <c r="C15" i="1"/>
  <c r="E14" i="1"/>
  <c r="G14" i="1" s="1"/>
  <c r="D15" i="1" s="1"/>
  <c r="AI19" i="2" l="1"/>
  <c r="AJ18" i="2"/>
  <c r="AK18" i="2"/>
  <c r="H15" i="1"/>
  <c r="C16" i="1"/>
  <c r="E15" i="1"/>
  <c r="G15" i="1" s="1"/>
  <c r="AI20" i="2" l="1"/>
  <c r="AJ19" i="2"/>
  <c r="AK19" i="2"/>
  <c r="D16" i="1"/>
  <c r="E16" i="1"/>
  <c r="C17" i="1"/>
  <c r="H16" i="1"/>
  <c r="AI21" i="2" l="1"/>
  <c r="AJ20" i="2"/>
  <c r="AK20" i="2"/>
  <c r="H17" i="1"/>
  <c r="E17" i="1"/>
  <c r="M4" i="2" s="1"/>
  <c r="C18" i="1"/>
  <c r="G16" i="1"/>
  <c r="D17" i="1" s="1"/>
  <c r="AI22" i="2" l="1"/>
  <c r="AJ21" i="2"/>
  <c r="AK21" i="2"/>
  <c r="G17" i="1"/>
  <c r="D18" i="1" s="1"/>
  <c r="G18" i="1" s="1"/>
  <c r="H18" i="1"/>
  <c r="C19" i="1"/>
  <c r="AJ22" i="2" l="1"/>
  <c r="AK22" i="2"/>
  <c r="AI23" i="2"/>
  <c r="H19" i="1"/>
  <c r="C20" i="1"/>
  <c r="D19" i="1"/>
  <c r="G19" i="1" s="1"/>
  <c r="AI24" i="2" l="1"/>
  <c r="AJ23" i="2"/>
  <c r="AK23" i="2" s="1"/>
  <c r="H20" i="1"/>
  <c r="D20" i="1"/>
  <c r="G20" i="1"/>
  <c r="C21" i="1"/>
  <c r="M8" i="2"/>
  <c r="AI25" i="2" l="1"/>
  <c r="AJ24" i="2"/>
  <c r="AK24" i="2"/>
  <c r="D21" i="1"/>
  <c r="C22" i="1"/>
  <c r="G21" i="1"/>
  <c r="H21" i="1"/>
  <c r="AI26" i="2" l="1"/>
  <c r="AJ25" i="2"/>
  <c r="AK25" i="2"/>
  <c r="AL4" i="2" s="1"/>
  <c r="C23" i="1"/>
  <c r="D22" i="1"/>
  <c r="G22" i="1" s="1"/>
  <c r="H22" i="1"/>
  <c r="AJ26" i="2" l="1"/>
  <c r="AK26" i="2"/>
  <c r="AL5" i="2" s="1"/>
  <c r="AI27" i="2"/>
  <c r="D23" i="1"/>
  <c r="G23" i="1"/>
  <c r="M6" i="2" s="1"/>
  <c r="H23" i="1"/>
  <c r="AJ27" i="2" l="1"/>
  <c r="AK27" i="2"/>
  <c r="AL6" i="2" s="1"/>
  <c r="AI28" i="2"/>
  <c r="AJ28" i="2" l="1"/>
  <c r="AK28" i="2"/>
  <c r="AL7" i="2" s="1"/>
  <c r="AI29" i="2"/>
  <c r="AI30" i="2" l="1"/>
  <c r="AJ29" i="2"/>
  <c r="AK29" i="2"/>
  <c r="AL8" i="2" s="1"/>
  <c r="AJ30" i="2" l="1"/>
  <c r="AK30" i="2"/>
  <c r="AL9" i="2" s="1"/>
  <c r="AI31" i="2"/>
  <c r="AI32" i="2" l="1"/>
  <c r="AJ31" i="2"/>
  <c r="AK31" i="2"/>
  <c r="AL10" i="2" s="1"/>
  <c r="AI33" i="2" l="1"/>
  <c r="AJ32" i="2"/>
  <c r="AK32" i="2"/>
  <c r="AL11" i="2" s="1"/>
  <c r="AI34" i="2" l="1"/>
  <c r="AJ33" i="2"/>
  <c r="AK33" i="2"/>
  <c r="AL12" i="2" s="1"/>
  <c r="AI35" i="2" l="1"/>
  <c r="AJ34" i="2"/>
  <c r="AK34" i="2"/>
  <c r="AL13" i="2" s="1"/>
  <c r="AJ35" i="2" l="1"/>
  <c r="AK35" i="2"/>
  <c r="AL14" i="2" s="1"/>
  <c r="AI36" i="2"/>
  <c r="AJ36" i="2" l="1"/>
  <c r="AK36" i="2"/>
  <c r="AL15" i="2" s="1"/>
  <c r="AI37" i="2"/>
  <c r="AI38" i="2" l="1"/>
  <c r="AJ37" i="2"/>
  <c r="AK37" i="2"/>
  <c r="AL16" i="2" s="1"/>
  <c r="AI39" i="2" l="1"/>
  <c r="AJ38" i="2"/>
  <c r="AK38" i="2"/>
  <c r="AL17" i="2" s="1"/>
  <c r="AJ39" i="2" l="1"/>
  <c r="AK39" i="2"/>
  <c r="AL18" i="2" s="1"/>
  <c r="AI40" i="2"/>
  <c r="AJ40" i="2" l="1"/>
  <c r="AK40" i="2"/>
  <c r="AL19" i="2" s="1"/>
  <c r="AI41" i="2"/>
  <c r="AI42" i="2" l="1"/>
  <c r="AJ41" i="2"/>
  <c r="AK41" i="2"/>
  <c r="AL20" i="2" s="1"/>
  <c r="AI43" i="2" l="1"/>
  <c r="AJ42" i="2"/>
  <c r="AK42" i="2"/>
  <c r="AL21" i="2" s="1"/>
  <c r="AI44" i="2" l="1"/>
  <c r="AJ43" i="2"/>
  <c r="AK43" i="2"/>
  <c r="AL22" i="2" s="1"/>
  <c r="AI45" i="2" l="1"/>
  <c r="AJ44" i="2"/>
  <c r="AK44" i="2"/>
  <c r="AL23" i="2" s="1"/>
  <c r="AI46" i="2" l="1"/>
  <c r="AJ45" i="2"/>
  <c r="AK45" i="2"/>
  <c r="AL24" i="2" s="1"/>
  <c r="AI47" i="2" l="1"/>
  <c r="AJ46" i="2"/>
  <c r="AK46" i="2" s="1"/>
  <c r="AL25" i="2" s="1"/>
  <c r="AI48" i="2" l="1"/>
  <c r="AJ47" i="2"/>
  <c r="AK47" i="2"/>
  <c r="AL26" i="2" s="1"/>
  <c r="AJ48" i="2" l="1"/>
  <c r="AK48" i="2"/>
  <c r="AL27" i="2" s="1"/>
  <c r="AI49" i="2"/>
  <c r="AJ49" i="2" l="1"/>
  <c r="AK49" i="2"/>
  <c r="AL28" i="2" s="1"/>
  <c r="AI50" i="2"/>
  <c r="AJ50" i="2" l="1"/>
  <c r="AK50" i="2"/>
  <c r="AL29" i="2" s="1"/>
  <c r="AI51" i="2"/>
  <c r="AI52" i="2" l="1"/>
  <c r="AJ51" i="2"/>
  <c r="AK51" i="2" s="1"/>
  <c r="AL30" i="2" s="1"/>
  <c r="AJ52" i="2" l="1"/>
  <c r="AK52" i="2"/>
  <c r="AL31" i="2" s="1"/>
  <c r="AI53" i="2"/>
  <c r="AJ53" i="2" l="1"/>
  <c r="AK53" i="2"/>
  <c r="AL32" i="2" s="1"/>
  <c r="AI54" i="2"/>
  <c r="AI55" i="2" l="1"/>
  <c r="AJ54" i="2"/>
  <c r="AK54" i="2"/>
  <c r="AL33" i="2" s="1"/>
  <c r="AI56" i="2" l="1"/>
  <c r="AJ55" i="2"/>
  <c r="AK55" i="2"/>
  <c r="AL34" i="2" s="1"/>
  <c r="AI57" i="2" l="1"/>
  <c r="AJ56" i="2"/>
  <c r="AK56" i="2"/>
  <c r="AL35" i="2" s="1"/>
  <c r="AI58" i="2" l="1"/>
  <c r="AJ57" i="2"/>
  <c r="AK57" i="2"/>
  <c r="AL36" i="2" s="1"/>
  <c r="AI59" i="2" l="1"/>
  <c r="AJ58" i="2"/>
  <c r="AK58" i="2"/>
  <c r="AL37" i="2" s="1"/>
  <c r="AI60" i="2" l="1"/>
  <c r="AJ59" i="2"/>
  <c r="AK59" i="2"/>
  <c r="AL38" i="2" s="1"/>
  <c r="AJ60" i="2" l="1"/>
  <c r="AK60" i="2"/>
  <c r="AL39" i="2" s="1"/>
  <c r="AI61" i="2"/>
  <c r="AI62" i="2" l="1"/>
  <c r="AJ61" i="2"/>
  <c r="AK61" i="2" s="1"/>
  <c r="AL40" i="2" s="1"/>
  <c r="AI63" i="2" l="1"/>
  <c r="AJ62" i="2"/>
  <c r="AK62" i="2"/>
  <c r="AL41" i="2" s="1"/>
  <c r="AJ63" i="2" l="1"/>
  <c r="AI64" i="2"/>
  <c r="AK63" i="2"/>
  <c r="AL42" i="2" s="1"/>
  <c r="AJ64" i="2" l="1"/>
  <c r="AK64" i="2"/>
  <c r="AL43" i="2" s="1"/>
  <c r="AI65" i="2"/>
  <c r="AJ65" i="2" l="1"/>
  <c r="AK65" i="2"/>
  <c r="AL44" i="2" s="1"/>
  <c r="AI66" i="2"/>
  <c r="AI67" i="2" l="1"/>
  <c r="AJ66" i="2"/>
  <c r="AK66" i="2" s="1"/>
  <c r="AL45" i="2" s="1"/>
  <c r="AI68" i="2" l="1"/>
  <c r="AJ67" i="2"/>
  <c r="AK67" i="2"/>
  <c r="AL46" i="2" s="1"/>
  <c r="AJ68" i="2" l="1"/>
  <c r="AK68" i="2"/>
  <c r="AL47" i="2" l="1"/>
  <c r="G6" i="2"/>
</calcChain>
</file>

<file path=xl/sharedStrings.xml><?xml version="1.0" encoding="utf-8"?>
<sst xmlns="http://schemas.openxmlformats.org/spreadsheetml/2006/main" count="22" uniqueCount="22">
  <si>
    <t>Annual Contribution (Rs)</t>
  </si>
  <si>
    <t>Inputs</t>
  </si>
  <si>
    <t>Results</t>
  </si>
  <si>
    <t>Figures are indicative only</t>
  </si>
  <si>
    <t>Total Amount Invested</t>
  </si>
  <si>
    <r>
      <t xml:space="preserve">Simple </t>
    </r>
    <r>
      <rPr>
        <b/>
        <sz val="20"/>
        <color rgb="FFFF0000"/>
        <rFont val="Calibri"/>
        <scheme val="minor"/>
      </rPr>
      <t>Sukanya Samriddhi Yojana</t>
    </r>
    <r>
      <rPr>
        <b/>
        <sz val="20"/>
        <color theme="1"/>
        <rFont val="Calibri"/>
        <scheme val="minor"/>
      </rPr>
      <t xml:space="preserve"> Calculator</t>
    </r>
  </si>
  <si>
    <t>Age of Girl Child (should be below 10)</t>
  </si>
  <si>
    <t>Starting FY</t>
  </si>
  <si>
    <t>FY</t>
  </si>
  <si>
    <t>Account Maturity FY</t>
  </si>
  <si>
    <t>Opening</t>
  </si>
  <si>
    <t>Closing</t>
  </si>
  <si>
    <t>Year of Account</t>
  </si>
  <si>
    <t>Interest Rate</t>
  </si>
  <si>
    <t>50% Withdrawal Allowed</t>
  </si>
  <si>
    <t>Returns</t>
  </si>
  <si>
    <t>Annual Contribution</t>
  </si>
  <si>
    <t>Age (Girl Child)</t>
  </si>
  <si>
    <t>FY 2021-2022</t>
  </si>
  <si>
    <r>
      <t xml:space="preserve">Maturity Amount
</t>
    </r>
    <r>
      <rPr>
        <i/>
        <sz val="12"/>
        <color theme="0"/>
        <rFont val="Calibri"/>
        <family val="2"/>
        <scheme val="minor"/>
      </rPr>
      <t>(after 21 years of account opening)</t>
    </r>
  </si>
  <si>
    <r>
      <t xml:space="preserve">50% Amount at Girl's Age 18
</t>
    </r>
    <r>
      <rPr>
        <i/>
        <sz val="12"/>
        <color theme="0"/>
        <rFont val="Calibri"/>
        <family val="2"/>
        <scheme val="minor"/>
      </rPr>
      <t>(can be withdrawn for education)</t>
    </r>
  </si>
  <si>
    <t>www.brightfuturefinmart.com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</si>
</sst>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i/>
      <sz val="12"/>
      <color rgb="FFFF0000"/>
      <name val="Calibri"/>
      <scheme val="minor"/>
    </font>
    <font>
      <b/>
      <sz val="20"/>
      <color theme="1"/>
      <name val="Calibri"/>
      <scheme val="minor"/>
    </font>
    <font>
      <b/>
      <i/>
      <sz val="16"/>
      <color theme="1" tint="0.499984740745262"/>
      <name val="Calibri"/>
      <scheme val="minor"/>
    </font>
    <font>
      <b/>
      <sz val="16"/>
      <color rgb="FF800000"/>
      <name val="Calibri"/>
      <scheme val="minor"/>
    </font>
    <font>
      <b/>
      <sz val="20"/>
      <color rgb="FFFF0000"/>
      <name val="Calibri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165" fontId="6" fillId="3" borderId="0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10" fontId="0" fillId="2" borderId="1" xfId="3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0" fontId="0" fillId="0" borderId="1" xfId="36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6" xfId="0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wrapText="1"/>
    </xf>
    <xf numFmtId="165" fontId="10" fillId="5" borderId="4" xfId="1" applyNumberFormat="1" applyFont="1" applyFill="1" applyBorder="1" applyAlignment="1">
      <alignment horizontal="center" vertical="center" wrapText="1"/>
    </xf>
    <xf numFmtId="165" fontId="10" fillId="5" borderId="5" xfId="1" applyNumberFormat="1" applyFont="1" applyFill="1" applyBorder="1" applyAlignment="1">
      <alignment horizontal="center" vertical="center" wrapText="1"/>
    </xf>
    <xf numFmtId="165" fontId="10" fillId="5" borderId="2" xfId="1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6" borderId="1" xfId="0" applyFont="1" applyFill="1" applyBorder="1" applyAlignment="1">
      <alignment horizontal="right" vertical="center" wrapText="1"/>
    </xf>
    <xf numFmtId="0" fontId="12" fillId="6" borderId="3" xfId="0" applyFont="1" applyFill="1" applyBorder="1" applyAlignment="1">
      <alignment horizontal="right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3" fillId="3" borderId="0" xfId="163" applyFill="1" applyAlignment="1">
      <alignment horizontal="center" vertical="center" wrapText="1"/>
    </xf>
  </cellXfs>
  <cellStyles count="164">
    <cellStyle name="Comma" xfId="1" builtinId="3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1" builtinId="9" hidden="1"/>
    <cellStyle name="Followed Hyperlink" xfId="23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81" builtinId="8" hidden="1"/>
    <cellStyle name="Hyperlink" xfId="83" builtinId="8" hidden="1"/>
    <cellStyle name="Hyperlink" xfId="87" builtinId="8" hidden="1"/>
    <cellStyle name="Hyperlink" xfId="89" builtinId="8" hidden="1"/>
    <cellStyle name="Hyperlink" xfId="91" builtinId="8" hidden="1"/>
    <cellStyle name="Hyperlink" xfId="95" builtinId="8" hidden="1"/>
    <cellStyle name="Hyperlink" xfId="97" builtinId="8" hidden="1"/>
    <cellStyle name="Hyperlink" xfId="99" builtinId="8" hidden="1"/>
    <cellStyle name="Hyperlink" xfId="103" builtinId="8" hidden="1"/>
    <cellStyle name="Hyperlink" xfId="105" builtinId="8" hidden="1"/>
    <cellStyle name="Hyperlink" xfId="107" builtinId="8" hidden="1"/>
    <cellStyle name="Hyperlink" xfId="111" builtinId="8" hidden="1"/>
    <cellStyle name="Hyperlink" xfId="113" builtinId="8" hidden="1"/>
    <cellStyle name="Hyperlink" xfId="115" builtinId="8" hidden="1"/>
    <cellStyle name="Hyperlink" xfId="119" builtinId="8" hidden="1"/>
    <cellStyle name="Hyperlink" xfId="121" builtinId="8" hidden="1"/>
    <cellStyle name="Hyperlink" xfId="123" builtinId="8" hidden="1"/>
    <cellStyle name="Hyperlink" xfId="127" builtinId="8" hidden="1"/>
    <cellStyle name="Hyperlink" xfId="129" builtinId="8" hidden="1"/>
    <cellStyle name="Hyperlink" xfId="131" builtinId="8" hidden="1"/>
    <cellStyle name="Hyperlink" xfId="135" builtinId="8" hidden="1"/>
    <cellStyle name="Hyperlink" xfId="137" builtinId="8" hidden="1"/>
    <cellStyle name="Hyperlink" xfId="139" builtinId="8" hidden="1"/>
    <cellStyle name="Hyperlink" xfId="143" builtinId="8" hidden="1"/>
    <cellStyle name="Hyperlink" xfId="145" builtinId="8" hidden="1"/>
    <cellStyle name="Hyperlink" xfId="147" builtinId="8" hidden="1"/>
    <cellStyle name="Hyperlink" xfId="151" builtinId="8" hidden="1"/>
    <cellStyle name="Hyperlink" xfId="153" builtinId="8" hidden="1"/>
    <cellStyle name="Hyperlink" xfId="155" builtinId="8" hidden="1"/>
    <cellStyle name="Hyperlink" xfId="159" builtinId="8" hidden="1"/>
    <cellStyle name="Hyperlink" xfId="161" builtinId="8" hidden="1"/>
    <cellStyle name="Hyperlink" xfId="157" builtinId="8" hidden="1"/>
    <cellStyle name="Hyperlink" xfId="149" builtinId="8" hidden="1"/>
    <cellStyle name="Hyperlink" xfId="141" builtinId="8" hidden="1"/>
    <cellStyle name="Hyperlink" xfId="133" builtinId="8" hidden="1"/>
    <cellStyle name="Hyperlink" xfId="125" builtinId="8" hidden="1"/>
    <cellStyle name="Hyperlink" xfId="117" builtinId="8" hidden="1"/>
    <cellStyle name="Hyperlink" xfId="109" builtinId="8" hidden="1"/>
    <cellStyle name="Hyperlink" xfId="101" builtinId="8" hidden="1"/>
    <cellStyle name="Hyperlink" xfId="93" builtinId="8" hidden="1"/>
    <cellStyle name="Hyperlink" xfId="85" builtinId="8" hidden="1"/>
    <cellStyle name="Hyperlink" xfId="34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69" builtinId="8" hidden="1"/>
    <cellStyle name="Hyperlink" xfId="53" builtinId="8" hidden="1"/>
    <cellStyle name="Hyperlink" xfId="37" builtinId="8" hidden="1"/>
    <cellStyle name="Hyperlink" xfId="16" builtinId="8" hidden="1"/>
    <cellStyle name="Hyperlink" xfId="18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20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4" builtinId="8" hidden="1"/>
    <cellStyle name="Hyperlink" xfId="6" builtinId="8" hidden="1"/>
    <cellStyle name="Hyperlink" xfId="2" builtinId="8" hidden="1"/>
    <cellStyle name="Hyperlink" xfId="163" builtinId="8"/>
    <cellStyle name="Normal" xfId="0" builtinId="0"/>
    <cellStyle name="Percent" xfId="36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23089</xdr:colOff>
      <xdr:row>0</xdr:row>
      <xdr:rowOff>40408</xdr:rowOff>
    </xdr:from>
    <xdr:to>
      <xdr:col>5</xdr:col>
      <xdr:colOff>1518227</xdr:colOff>
      <xdr:row>2</xdr:row>
      <xdr:rowOff>336414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C320CD-2C71-9318-AF29-A91AB7ABA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2634" y="40408"/>
          <a:ext cx="1495138" cy="688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ightfuturefinma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8"/>
  <sheetViews>
    <sheetView tabSelected="1" topLeftCell="C1" zoomScale="110" zoomScaleNormal="110" zoomScalePageLayoutView="125" workbookViewId="0">
      <selection activeCell="I3" sqref="I3"/>
    </sheetView>
  </sheetViews>
  <sheetFormatPr defaultColWidth="10.83203125" defaultRowHeight="15.5" x14ac:dyDescent="0.35"/>
  <cols>
    <col min="1" max="1" width="5.08203125" style="1" customWidth="1"/>
    <col min="2" max="2" width="20.33203125" style="1" customWidth="1"/>
    <col min="3" max="3" width="3.83203125" style="1" customWidth="1"/>
    <col min="4" max="4" width="10.08203125" style="1" customWidth="1"/>
    <col min="5" max="5" width="0.83203125" style="1" customWidth="1"/>
    <col min="6" max="6" width="33" style="1" customWidth="1"/>
    <col min="7" max="7" width="13.5" style="1" customWidth="1"/>
    <col min="8" max="8" width="4" style="1" customWidth="1"/>
    <col min="9" max="9" width="10.08203125" style="1" customWidth="1"/>
    <col min="10" max="10" width="0.83203125" style="1" customWidth="1"/>
    <col min="11" max="11" width="15" style="1" customWidth="1"/>
    <col min="12" max="12" width="16" style="1" customWidth="1"/>
    <col min="13" max="28" width="14.5" style="1" customWidth="1"/>
    <col min="29" max="31" width="15.5" style="1" customWidth="1"/>
    <col min="32" max="34" width="14.08203125" style="1" customWidth="1"/>
    <col min="35" max="36" width="4.83203125" style="1" bestFit="1" customWidth="1"/>
    <col min="37" max="38" width="11.83203125" style="1" bestFit="1" customWidth="1"/>
    <col min="39" max="45" width="14.08203125" style="1" customWidth="1"/>
    <col min="46" max="16384" width="10.83203125" style="1"/>
  </cols>
  <sheetData>
    <row r="1" spans="1:67" s="24" customForma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K1" s="23" t="s">
        <v>8</v>
      </c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</row>
    <row r="2" spans="1:67" s="24" customForma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</row>
    <row r="3" spans="1:67" ht="31" customHeight="1" x14ac:dyDescent="0.35">
      <c r="A3" s="2"/>
      <c r="B3" s="2"/>
      <c r="C3" s="2"/>
      <c r="D3" s="2"/>
      <c r="E3" s="2"/>
      <c r="F3" s="19"/>
      <c r="G3" s="1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>
        <v>2015</v>
      </c>
      <c r="AJ3" s="2">
        <f>AI3+1</f>
        <v>2016</v>
      </c>
      <c r="AK3" s="2" t="str">
        <f>CONCATENATE("FY ",AI3,"-",AJ3)</f>
        <v>FY 2015-2016</v>
      </c>
      <c r="AL3" s="2" t="str">
        <f>AK15</f>
        <v>FY 2027-2028</v>
      </c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ht="25" customHeight="1" x14ac:dyDescent="0.35">
      <c r="A4" s="2"/>
      <c r="B4" s="18" t="s">
        <v>5</v>
      </c>
      <c r="C4" s="2"/>
      <c r="D4" s="17" t="s">
        <v>1</v>
      </c>
      <c r="E4" s="2"/>
      <c r="F4" s="25" t="s">
        <v>6</v>
      </c>
      <c r="G4" s="6">
        <v>2</v>
      </c>
      <c r="H4" s="2"/>
      <c r="I4" s="17" t="s">
        <v>2</v>
      </c>
      <c r="J4" s="2"/>
      <c r="K4" s="27" t="s">
        <v>4</v>
      </c>
      <c r="L4" s="28"/>
      <c r="M4" s="20">
        <f>SUM(Calc!E3:E23)</f>
        <v>2250000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f>AI3+1</f>
        <v>2016</v>
      </c>
      <c r="AJ4" s="2">
        <f t="shared" ref="AJ4:AJ58" si="0">AI4+1</f>
        <v>2017</v>
      </c>
      <c r="AK4" s="2" t="str">
        <f t="shared" ref="AK4:AK36" si="1">CONCATENATE("FY ",AI4,"-",AJ4)</f>
        <v>FY 2016-2017</v>
      </c>
      <c r="AL4" s="2" t="str">
        <f t="shared" ref="AL4:AL58" si="2">AK25</f>
        <v>FY 2037-2038</v>
      </c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ht="25" customHeight="1" x14ac:dyDescent="0.35">
      <c r="A5" s="2"/>
      <c r="B5" s="18"/>
      <c r="C5" s="2"/>
      <c r="D5" s="17"/>
      <c r="E5" s="2"/>
      <c r="F5" s="25" t="s">
        <v>7</v>
      </c>
      <c r="G5" s="7" t="s">
        <v>18</v>
      </c>
      <c r="H5" s="2"/>
      <c r="I5" s="17"/>
      <c r="J5" s="2"/>
      <c r="K5" s="29"/>
      <c r="L5" s="30"/>
      <c r="M5" s="2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>
        <f t="shared" ref="AI5:AI36" si="3">AI4+1</f>
        <v>2017</v>
      </c>
      <c r="AJ5" s="2">
        <f t="shared" si="0"/>
        <v>2018</v>
      </c>
      <c r="AK5" s="2" t="str">
        <f t="shared" si="1"/>
        <v>FY 2017-2018</v>
      </c>
      <c r="AL5" s="2" t="str">
        <f t="shared" si="2"/>
        <v>FY 2038-2039</v>
      </c>
      <c r="AM5" s="2"/>
      <c r="AN5" s="2"/>
      <c r="AO5" s="5"/>
      <c r="AP5" s="5"/>
      <c r="AQ5" s="5"/>
      <c r="AR5" s="5"/>
      <c r="AS5" s="5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ht="25" customHeight="1" x14ac:dyDescent="0.35">
      <c r="A6" s="2"/>
      <c r="B6" s="18"/>
      <c r="C6" s="2"/>
      <c r="D6" s="17"/>
      <c r="E6" s="2"/>
      <c r="F6" s="26" t="s">
        <v>9</v>
      </c>
      <c r="G6" s="8" t="str">
        <f>VLOOKUP(G5,AK:AL,2,0)</f>
        <v>FY 2042-2043</v>
      </c>
      <c r="H6" s="2"/>
      <c r="I6" s="17"/>
      <c r="J6" s="2"/>
      <c r="K6" s="27" t="s">
        <v>19</v>
      </c>
      <c r="L6" s="28"/>
      <c r="M6" s="20">
        <f>Calc!G23</f>
        <v>6980092.7696368322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f t="shared" si="3"/>
        <v>2018</v>
      </c>
      <c r="AJ6" s="2">
        <f t="shared" si="0"/>
        <v>2019</v>
      </c>
      <c r="AK6" s="2" t="str">
        <f t="shared" si="1"/>
        <v>FY 2018-2019</v>
      </c>
      <c r="AL6" s="2" t="str">
        <f t="shared" si="2"/>
        <v>FY 2039-2040</v>
      </c>
      <c r="AM6" s="2"/>
      <c r="AN6" s="2"/>
      <c r="AO6" s="5"/>
      <c r="AP6" s="5"/>
      <c r="AQ6" s="5"/>
      <c r="AR6" s="5"/>
      <c r="AS6" s="5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ht="25" customHeight="1" x14ac:dyDescent="0.35">
      <c r="A7" s="2"/>
      <c r="B7" s="18"/>
      <c r="C7" s="2"/>
      <c r="D7" s="17"/>
      <c r="E7" s="2"/>
      <c r="F7" s="25" t="s">
        <v>0</v>
      </c>
      <c r="G7" s="7">
        <v>150000</v>
      </c>
      <c r="H7" s="2"/>
      <c r="I7" s="17"/>
      <c r="J7" s="3"/>
      <c r="K7" s="29"/>
      <c r="L7" s="30"/>
      <c r="M7" s="2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f t="shared" si="3"/>
        <v>2019</v>
      </c>
      <c r="AJ7" s="2">
        <f t="shared" si="0"/>
        <v>2020</v>
      </c>
      <c r="AK7" s="2" t="str">
        <f t="shared" si="1"/>
        <v>FY 2019-2020</v>
      </c>
      <c r="AL7" s="2" t="str">
        <f t="shared" si="2"/>
        <v>FY 2040-2041</v>
      </c>
      <c r="AM7" s="2"/>
      <c r="AN7" s="2"/>
      <c r="AO7" s="5"/>
      <c r="AP7" s="5"/>
      <c r="AQ7" s="5"/>
      <c r="AR7" s="5"/>
      <c r="AS7" s="5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ht="25" customHeight="1" x14ac:dyDescent="0.35">
      <c r="A8" s="2"/>
      <c r="B8" s="18"/>
      <c r="C8" s="2"/>
      <c r="D8" s="17"/>
      <c r="E8" s="2"/>
      <c r="F8" s="25" t="s">
        <v>13</v>
      </c>
      <c r="G8" s="9">
        <v>0.08</v>
      </c>
      <c r="H8" s="2"/>
      <c r="I8" s="17"/>
      <c r="J8" s="3"/>
      <c r="K8" s="27" t="s">
        <v>20</v>
      </c>
      <c r="L8" s="28"/>
      <c r="M8" s="20">
        <f>VLOOKUP(18,Calc!C:H,6)</f>
        <v>2375266.9263758091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>
        <f t="shared" si="3"/>
        <v>2020</v>
      </c>
      <c r="AJ8" s="2">
        <f t="shared" si="0"/>
        <v>2021</v>
      </c>
      <c r="AK8" s="2" t="str">
        <f t="shared" si="1"/>
        <v>FY 2020-2021</v>
      </c>
      <c r="AL8" s="2" t="str">
        <f t="shared" si="2"/>
        <v>FY 2041-2042</v>
      </c>
      <c r="AM8" s="2"/>
      <c r="AN8" s="2"/>
      <c r="AO8" s="5"/>
      <c r="AP8" s="5"/>
      <c r="AQ8" s="5"/>
      <c r="AR8" s="5"/>
      <c r="AS8" s="5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ht="25" customHeight="1" x14ac:dyDescent="0.35">
      <c r="A9" s="2"/>
      <c r="B9" s="18"/>
      <c r="C9" s="2"/>
      <c r="D9" s="2"/>
      <c r="E9" s="2"/>
      <c r="F9" s="2"/>
      <c r="G9" s="2"/>
      <c r="H9" s="2"/>
      <c r="I9" s="17"/>
      <c r="J9" s="3"/>
      <c r="K9" s="31"/>
      <c r="L9" s="32"/>
      <c r="M9" s="2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>
        <f t="shared" si="3"/>
        <v>2021</v>
      </c>
      <c r="AJ9" s="2">
        <f t="shared" si="0"/>
        <v>2022</v>
      </c>
      <c r="AK9" s="2" t="str">
        <f t="shared" si="1"/>
        <v>FY 2021-2022</v>
      </c>
      <c r="AL9" s="2" t="str">
        <f t="shared" si="2"/>
        <v>FY 2042-2043</v>
      </c>
      <c r="AM9" s="2"/>
      <c r="AN9" s="2"/>
      <c r="AO9" s="5"/>
      <c r="AP9" s="5"/>
      <c r="AQ9" s="5"/>
      <c r="AR9" s="5"/>
      <c r="AS9" s="5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ht="26.15" customHeight="1" x14ac:dyDescent="0.35">
      <c r="A10" s="2"/>
      <c r="B10" s="2"/>
      <c r="C10" s="2"/>
      <c r="D10" s="2"/>
      <c r="E10" s="2"/>
      <c r="F10" s="33" t="s">
        <v>21</v>
      </c>
      <c r="G10" s="2"/>
      <c r="H10" s="2"/>
      <c r="I10" s="2"/>
      <c r="J10" s="13"/>
      <c r="K10" s="16" t="s">
        <v>3</v>
      </c>
      <c r="L10" s="16"/>
      <c r="M10" s="1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>
        <f t="shared" si="3"/>
        <v>2022</v>
      </c>
      <c r="AJ10" s="2">
        <f t="shared" si="0"/>
        <v>2023</v>
      </c>
      <c r="AK10" s="2" t="str">
        <f t="shared" si="1"/>
        <v>FY 2022-2023</v>
      </c>
      <c r="AL10" s="2" t="str">
        <f t="shared" si="2"/>
        <v>FY 2043-2044</v>
      </c>
      <c r="AM10" s="2"/>
      <c r="AN10" s="2"/>
      <c r="AO10" s="5"/>
      <c r="AP10" s="5"/>
      <c r="AQ10" s="5"/>
      <c r="AR10" s="5"/>
      <c r="AS10" s="5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ht="26.15" customHeigh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f t="shared" si="3"/>
        <v>2023</v>
      </c>
      <c r="AJ11" s="2">
        <f t="shared" si="0"/>
        <v>2024</v>
      </c>
      <c r="AK11" s="2" t="str">
        <f t="shared" si="1"/>
        <v>FY 2023-2024</v>
      </c>
      <c r="AL11" s="2" t="str">
        <f t="shared" si="2"/>
        <v>FY 2044-2045</v>
      </c>
      <c r="AM11" s="2"/>
      <c r="AN11" s="2"/>
      <c r="AO11" s="5"/>
      <c r="AP11" s="5"/>
      <c r="AQ11" s="5"/>
      <c r="AR11" s="5"/>
      <c r="AS11" s="5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ht="26.1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>
        <f t="shared" si="3"/>
        <v>2024</v>
      </c>
      <c r="AJ12" s="2">
        <f t="shared" si="0"/>
        <v>2025</v>
      </c>
      <c r="AK12" s="2" t="str">
        <f t="shared" si="1"/>
        <v>FY 2024-2025</v>
      </c>
      <c r="AL12" s="2" t="str">
        <f t="shared" si="2"/>
        <v>FY 2045-2046</v>
      </c>
      <c r="AM12" s="2"/>
      <c r="AN12" s="2"/>
      <c r="AO12" s="5"/>
      <c r="AP12" s="5"/>
      <c r="AQ12" s="5"/>
      <c r="AR12" s="5"/>
      <c r="AS12" s="5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ht="26.15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5"/>
      <c r="AG13" s="5"/>
      <c r="AH13" s="5"/>
      <c r="AI13" s="2">
        <f t="shared" si="3"/>
        <v>2025</v>
      </c>
      <c r="AJ13" s="2">
        <f t="shared" si="0"/>
        <v>2026</v>
      </c>
      <c r="AK13" s="2" t="str">
        <f t="shared" si="1"/>
        <v>FY 2025-2026</v>
      </c>
      <c r="AL13" s="2" t="str">
        <f t="shared" si="2"/>
        <v>FY 2046-2047</v>
      </c>
      <c r="AM13" s="5"/>
      <c r="AN13" s="5"/>
      <c r="AO13" s="5"/>
      <c r="AP13" s="5"/>
      <c r="AQ13" s="5"/>
      <c r="AR13" s="5"/>
      <c r="AS13" s="5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ht="26.1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4"/>
      <c r="AG14" s="4"/>
      <c r="AH14" s="4"/>
      <c r="AI14" s="2">
        <f t="shared" si="3"/>
        <v>2026</v>
      </c>
      <c r="AJ14" s="2">
        <f t="shared" si="0"/>
        <v>2027</v>
      </c>
      <c r="AK14" s="2" t="str">
        <f t="shared" si="1"/>
        <v>FY 2026-2027</v>
      </c>
      <c r="AL14" s="2" t="str">
        <f t="shared" si="2"/>
        <v>FY 2047-2048</v>
      </c>
      <c r="AM14" s="4"/>
      <c r="AN14" s="4"/>
      <c r="AO14" s="4"/>
      <c r="AP14" s="4"/>
      <c r="AQ14" s="4"/>
      <c r="AR14" s="4"/>
      <c r="AS14" s="4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ht="26.1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f t="shared" si="3"/>
        <v>2027</v>
      </c>
      <c r="AJ15" s="2">
        <f t="shared" si="0"/>
        <v>2028</v>
      </c>
      <c r="AK15" s="2" t="str">
        <f t="shared" si="1"/>
        <v>FY 2027-2028</v>
      </c>
      <c r="AL15" s="2" t="str">
        <f t="shared" si="2"/>
        <v>FY 2048-2049</v>
      </c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ht="26.1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f t="shared" si="3"/>
        <v>2028</v>
      </c>
      <c r="AJ16" s="2">
        <f t="shared" si="0"/>
        <v>2029</v>
      </c>
      <c r="AK16" s="2" t="str">
        <f t="shared" si="1"/>
        <v>FY 2028-2029</v>
      </c>
      <c r="AL16" s="2" t="str">
        <f t="shared" si="2"/>
        <v>FY 2049-2050</v>
      </c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ht="26.1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f t="shared" si="3"/>
        <v>2029</v>
      </c>
      <c r="AJ17" s="2">
        <f t="shared" si="0"/>
        <v>2030</v>
      </c>
      <c r="AK17" s="2" t="str">
        <f t="shared" si="1"/>
        <v>FY 2029-2030</v>
      </c>
      <c r="AL17" s="2" t="str">
        <f t="shared" si="2"/>
        <v>FY 2050-2051</v>
      </c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f t="shared" si="3"/>
        <v>2030</v>
      </c>
      <c r="AJ18" s="2">
        <f t="shared" si="0"/>
        <v>2031</v>
      </c>
      <c r="AK18" s="2" t="str">
        <f t="shared" si="1"/>
        <v>FY 2030-2031</v>
      </c>
      <c r="AL18" s="2" t="str">
        <f t="shared" si="2"/>
        <v>FY 2051-2052</v>
      </c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f t="shared" si="3"/>
        <v>2031</v>
      </c>
      <c r="AJ19" s="2">
        <f t="shared" si="0"/>
        <v>2032</v>
      </c>
      <c r="AK19" s="2" t="str">
        <f t="shared" si="1"/>
        <v>FY 2031-2032</v>
      </c>
      <c r="AL19" s="2" t="str">
        <f t="shared" si="2"/>
        <v>FY 2052-2053</v>
      </c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>
        <f t="shared" si="3"/>
        <v>2032</v>
      </c>
      <c r="AJ20" s="2">
        <f t="shared" si="0"/>
        <v>2033</v>
      </c>
      <c r="AK20" s="2" t="str">
        <f t="shared" si="1"/>
        <v>FY 2032-2033</v>
      </c>
      <c r="AL20" s="2" t="str">
        <f t="shared" si="2"/>
        <v>FY 2053-2054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f t="shared" si="3"/>
        <v>2033</v>
      </c>
      <c r="AJ21" s="2">
        <f t="shared" si="0"/>
        <v>2034</v>
      </c>
      <c r="AK21" s="2" t="str">
        <f t="shared" si="1"/>
        <v>FY 2033-2034</v>
      </c>
      <c r="AL21" s="2" t="str">
        <f t="shared" si="2"/>
        <v>FY 2054-2055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f t="shared" si="3"/>
        <v>2034</v>
      </c>
      <c r="AJ22" s="2">
        <f t="shared" si="0"/>
        <v>2035</v>
      </c>
      <c r="AK22" s="2" t="str">
        <f t="shared" si="1"/>
        <v>FY 2034-2035</v>
      </c>
      <c r="AL22" s="2" t="str">
        <f t="shared" si="2"/>
        <v>FY 2055-2056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f t="shared" si="3"/>
        <v>2035</v>
      </c>
      <c r="AJ23" s="2">
        <f t="shared" si="0"/>
        <v>2036</v>
      </c>
      <c r="AK23" s="2" t="str">
        <f t="shared" si="1"/>
        <v>FY 2035-2036</v>
      </c>
      <c r="AL23" s="2" t="str">
        <f t="shared" si="2"/>
        <v>FY 2056-2057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f t="shared" si="3"/>
        <v>2036</v>
      </c>
      <c r="AJ24" s="2">
        <f t="shared" si="0"/>
        <v>2037</v>
      </c>
      <c r="AK24" s="2" t="str">
        <f t="shared" si="1"/>
        <v>FY 2036-2037</v>
      </c>
      <c r="AL24" s="2" t="str">
        <f t="shared" si="2"/>
        <v>FY 2057-2058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f t="shared" si="3"/>
        <v>2037</v>
      </c>
      <c r="AJ25" s="2">
        <f t="shared" si="0"/>
        <v>2038</v>
      </c>
      <c r="AK25" s="2" t="str">
        <f t="shared" si="1"/>
        <v>FY 2037-2038</v>
      </c>
      <c r="AL25" s="2" t="str">
        <f t="shared" si="2"/>
        <v>FY 2058-2059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>
        <f t="shared" si="3"/>
        <v>2038</v>
      </c>
      <c r="AJ26" s="2">
        <f t="shared" si="0"/>
        <v>2039</v>
      </c>
      <c r="AK26" s="2" t="str">
        <f t="shared" si="1"/>
        <v>FY 2038-2039</v>
      </c>
      <c r="AL26" s="2" t="str">
        <f t="shared" si="2"/>
        <v>FY 2059-2060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f t="shared" si="3"/>
        <v>2039</v>
      </c>
      <c r="AJ27" s="2">
        <f t="shared" si="0"/>
        <v>2040</v>
      </c>
      <c r="AK27" s="2" t="str">
        <f t="shared" si="1"/>
        <v>FY 2039-2040</v>
      </c>
      <c r="AL27" s="2" t="str">
        <f t="shared" si="2"/>
        <v>FY 2060-2061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f t="shared" si="3"/>
        <v>2040</v>
      </c>
      <c r="AJ28" s="2">
        <f t="shared" si="0"/>
        <v>2041</v>
      </c>
      <c r="AK28" s="2" t="str">
        <f t="shared" si="1"/>
        <v>FY 2040-2041</v>
      </c>
      <c r="AL28" s="2" t="str">
        <f t="shared" si="2"/>
        <v>FY 2061-2062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f t="shared" si="3"/>
        <v>2041</v>
      </c>
      <c r="AJ29" s="2">
        <f t="shared" si="0"/>
        <v>2042</v>
      </c>
      <c r="AK29" s="2" t="str">
        <f t="shared" si="1"/>
        <v>FY 2041-2042</v>
      </c>
      <c r="AL29" s="2" t="str">
        <f t="shared" si="2"/>
        <v>FY 2062-2063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f t="shared" si="3"/>
        <v>2042</v>
      </c>
      <c r="AJ30" s="2">
        <f t="shared" si="0"/>
        <v>2043</v>
      </c>
      <c r="AK30" s="2" t="str">
        <f t="shared" si="1"/>
        <v>FY 2042-2043</v>
      </c>
      <c r="AL30" s="2" t="str">
        <f t="shared" si="2"/>
        <v>FY 2063-2064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>
        <f t="shared" si="3"/>
        <v>2043</v>
      </c>
      <c r="AJ31" s="2">
        <f t="shared" si="0"/>
        <v>2044</v>
      </c>
      <c r="AK31" s="2" t="str">
        <f t="shared" si="1"/>
        <v>FY 2043-2044</v>
      </c>
      <c r="AL31" s="2" t="str">
        <f t="shared" si="2"/>
        <v>FY 2064-2065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>
        <f t="shared" si="3"/>
        <v>2044</v>
      </c>
      <c r="AJ32" s="2">
        <f t="shared" si="0"/>
        <v>2045</v>
      </c>
      <c r="AK32" s="2" t="str">
        <f t="shared" si="1"/>
        <v>FY 2044-2045</v>
      </c>
      <c r="AL32" s="2" t="str">
        <f t="shared" si="2"/>
        <v>FY 2065-2066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f t="shared" si="3"/>
        <v>2045</v>
      </c>
      <c r="AJ33" s="2">
        <f t="shared" si="0"/>
        <v>2046</v>
      </c>
      <c r="AK33" s="2" t="str">
        <f t="shared" si="1"/>
        <v>FY 2045-2046</v>
      </c>
      <c r="AL33" s="2" t="str">
        <f t="shared" si="2"/>
        <v>FY 2066-2067</v>
      </c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>
        <f t="shared" si="3"/>
        <v>2046</v>
      </c>
      <c r="AJ34" s="2">
        <f t="shared" si="0"/>
        <v>2047</v>
      </c>
      <c r="AK34" s="2" t="str">
        <f t="shared" si="1"/>
        <v>FY 2046-2047</v>
      </c>
      <c r="AL34" s="2" t="str">
        <f t="shared" si="2"/>
        <v>FY 2067-2068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f t="shared" si="3"/>
        <v>2047</v>
      </c>
      <c r="AJ35" s="2">
        <f t="shared" si="0"/>
        <v>2048</v>
      </c>
      <c r="AK35" s="2" t="str">
        <f t="shared" si="1"/>
        <v>FY 2047-2048</v>
      </c>
      <c r="AL35" s="2" t="str">
        <f t="shared" si="2"/>
        <v>FY 2068-2069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>
        <f t="shared" si="3"/>
        <v>2048</v>
      </c>
      <c r="AJ36" s="2">
        <f t="shared" si="0"/>
        <v>2049</v>
      </c>
      <c r="AK36" s="2" t="str">
        <f t="shared" si="1"/>
        <v>FY 2048-2049</v>
      </c>
      <c r="AL36" s="2" t="str">
        <f t="shared" si="2"/>
        <v>FY 2069-2070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>
        <f t="shared" ref="AI37:AI68" si="4">AI36+1</f>
        <v>2049</v>
      </c>
      <c r="AJ37" s="2">
        <f t="shared" si="0"/>
        <v>2050</v>
      </c>
      <c r="AK37" s="2" t="str">
        <f t="shared" ref="AK37:AK68" si="5">CONCATENATE("FY ",AI37,"-",AJ37)</f>
        <v>FY 2049-2050</v>
      </c>
      <c r="AL37" s="2" t="str">
        <f t="shared" si="2"/>
        <v>FY 2070-2071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>
        <f t="shared" si="4"/>
        <v>2050</v>
      </c>
      <c r="AJ38" s="2">
        <f t="shared" si="0"/>
        <v>2051</v>
      </c>
      <c r="AK38" s="2" t="str">
        <f t="shared" si="5"/>
        <v>FY 2050-2051</v>
      </c>
      <c r="AL38" s="2" t="str">
        <f t="shared" si="2"/>
        <v>FY 2071-2072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>
        <f t="shared" si="4"/>
        <v>2051</v>
      </c>
      <c r="AJ39" s="2">
        <f t="shared" si="0"/>
        <v>2052</v>
      </c>
      <c r="AK39" s="2" t="str">
        <f t="shared" si="5"/>
        <v>FY 2051-2052</v>
      </c>
      <c r="AL39" s="2" t="str">
        <f t="shared" si="2"/>
        <v>FY 2072-2073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>
        <f t="shared" si="4"/>
        <v>2052</v>
      </c>
      <c r="AJ40" s="2">
        <f t="shared" si="0"/>
        <v>2053</v>
      </c>
      <c r="AK40" s="2" t="str">
        <f t="shared" si="5"/>
        <v>FY 2052-2053</v>
      </c>
      <c r="AL40" s="2" t="str">
        <f t="shared" si="2"/>
        <v>FY 2073-2074</v>
      </c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>
        <f t="shared" si="4"/>
        <v>2053</v>
      </c>
      <c r="AJ41" s="2">
        <f t="shared" si="0"/>
        <v>2054</v>
      </c>
      <c r="AK41" s="2" t="str">
        <f t="shared" si="5"/>
        <v>FY 2053-2054</v>
      </c>
      <c r="AL41" s="2" t="str">
        <f t="shared" si="2"/>
        <v>FY 2074-2075</v>
      </c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f t="shared" si="4"/>
        <v>2054</v>
      </c>
      <c r="AJ42" s="2">
        <f t="shared" si="0"/>
        <v>2055</v>
      </c>
      <c r="AK42" s="2" t="str">
        <f t="shared" si="5"/>
        <v>FY 2054-2055</v>
      </c>
      <c r="AL42" s="2" t="str">
        <f t="shared" si="2"/>
        <v>FY 2075-2076</v>
      </c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>
        <f t="shared" si="4"/>
        <v>2055</v>
      </c>
      <c r="AJ43" s="2">
        <f t="shared" si="0"/>
        <v>2056</v>
      </c>
      <c r="AK43" s="2" t="str">
        <f t="shared" si="5"/>
        <v>FY 2055-2056</v>
      </c>
      <c r="AL43" s="2" t="str">
        <f t="shared" si="2"/>
        <v>FY 2076-2077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>
        <f t="shared" si="4"/>
        <v>2056</v>
      </c>
      <c r="AJ44" s="2">
        <f t="shared" si="0"/>
        <v>2057</v>
      </c>
      <c r="AK44" s="2" t="str">
        <f t="shared" si="5"/>
        <v>FY 2056-2057</v>
      </c>
      <c r="AL44" s="2" t="str">
        <f t="shared" si="2"/>
        <v>FY 2077-2078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>
        <f t="shared" si="4"/>
        <v>2057</v>
      </c>
      <c r="AJ45" s="2">
        <f t="shared" si="0"/>
        <v>2058</v>
      </c>
      <c r="AK45" s="2" t="str">
        <f t="shared" si="5"/>
        <v>FY 2057-2058</v>
      </c>
      <c r="AL45" s="2" t="str">
        <f t="shared" si="2"/>
        <v>FY 2078-2079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>
        <f t="shared" si="4"/>
        <v>2058</v>
      </c>
      <c r="AJ46" s="2">
        <f t="shared" si="0"/>
        <v>2059</v>
      </c>
      <c r="AK46" s="2" t="str">
        <f t="shared" si="5"/>
        <v>FY 2058-2059</v>
      </c>
      <c r="AL46" s="2" t="str">
        <f t="shared" si="2"/>
        <v>FY 2079-2080</v>
      </c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>
        <f t="shared" si="4"/>
        <v>2059</v>
      </c>
      <c r="AJ47" s="2">
        <f t="shared" si="0"/>
        <v>2060</v>
      </c>
      <c r="AK47" s="2" t="str">
        <f t="shared" si="5"/>
        <v>FY 2059-2060</v>
      </c>
      <c r="AL47" s="2" t="str">
        <f t="shared" si="2"/>
        <v>FY 2080-2081</v>
      </c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>
        <f t="shared" si="4"/>
        <v>2060</v>
      </c>
      <c r="AJ48" s="2">
        <f t="shared" si="0"/>
        <v>2061</v>
      </c>
      <c r="AK48" s="2" t="str">
        <f t="shared" si="5"/>
        <v>FY 2060-2061</v>
      </c>
      <c r="AL48" s="2">
        <f t="shared" si="2"/>
        <v>0</v>
      </c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>
        <f t="shared" si="4"/>
        <v>2061</v>
      </c>
      <c r="AJ49" s="2">
        <f t="shared" si="0"/>
        <v>2062</v>
      </c>
      <c r="AK49" s="2" t="str">
        <f t="shared" si="5"/>
        <v>FY 2061-2062</v>
      </c>
      <c r="AL49" s="2">
        <f t="shared" si="2"/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>
        <f t="shared" si="4"/>
        <v>2062</v>
      </c>
      <c r="AJ50" s="2">
        <f t="shared" si="0"/>
        <v>2063</v>
      </c>
      <c r="AK50" s="2" t="str">
        <f t="shared" si="5"/>
        <v>FY 2062-2063</v>
      </c>
      <c r="AL50" s="2">
        <f t="shared" si="2"/>
        <v>0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>
        <f t="shared" si="4"/>
        <v>2063</v>
      </c>
      <c r="AJ51" s="2">
        <f t="shared" si="0"/>
        <v>2064</v>
      </c>
      <c r="AK51" s="2" t="str">
        <f t="shared" si="5"/>
        <v>FY 2063-2064</v>
      </c>
      <c r="AL51" s="2">
        <f t="shared" si="2"/>
        <v>0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AF52" s="2"/>
      <c r="AG52" s="2"/>
      <c r="AH52" s="2"/>
      <c r="AI52" s="2">
        <f t="shared" si="4"/>
        <v>2064</v>
      </c>
      <c r="AJ52" s="2">
        <f t="shared" si="0"/>
        <v>2065</v>
      </c>
      <c r="AK52" s="2" t="str">
        <f t="shared" si="5"/>
        <v>FY 2064-2065</v>
      </c>
      <c r="AL52" s="2">
        <f t="shared" si="2"/>
        <v>0</v>
      </c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x14ac:dyDescent="0.35">
      <c r="A53" s="2"/>
      <c r="B53" s="2"/>
      <c r="C53" s="2"/>
      <c r="D53" s="2"/>
      <c r="E53" s="2"/>
      <c r="AI53" s="2">
        <f t="shared" si="4"/>
        <v>2065</v>
      </c>
      <c r="AJ53" s="2">
        <f t="shared" si="0"/>
        <v>2066</v>
      </c>
      <c r="AK53" s="2" t="str">
        <f t="shared" si="5"/>
        <v>FY 2065-2066</v>
      </c>
      <c r="AL53" s="2">
        <f t="shared" si="2"/>
        <v>0</v>
      </c>
    </row>
    <row r="54" spans="1:67" x14ac:dyDescent="0.35">
      <c r="AI54" s="2">
        <f t="shared" si="4"/>
        <v>2066</v>
      </c>
      <c r="AJ54" s="2">
        <f t="shared" si="0"/>
        <v>2067</v>
      </c>
      <c r="AK54" s="2" t="str">
        <f t="shared" si="5"/>
        <v>FY 2066-2067</v>
      </c>
      <c r="AL54" s="2">
        <f t="shared" si="2"/>
        <v>0</v>
      </c>
    </row>
    <row r="55" spans="1:67" x14ac:dyDescent="0.35">
      <c r="AI55" s="2">
        <f t="shared" si="4"/>
        <v>2067</v>
      </c>
      <c r="AJ55" s="2">
        <f t="shared" si="0"/>
        <v>2068</v>
      </c>
      <c r="AK55" s="2" t="str">
        <f t="shared" si="5"/>
        <v>FY 2067-2068</v>
      </c>
      <c r="AL55" s="2">
        <f t="shared" si="2"/>
        <v>0</v>
      </c>
    </row>
    <row r="56" spans="1:67" x14ac:dyDescent="0.35">
      <c r="AI56" s="2">
        <f t="shared" si="4"/>
        <v>2068</v>
      </c>
      <c r="AJ56" s="2">
        <f t="shared" si="0"/>
        <v>2069</v>
      </c>
      <c r="AK56" s="2" t="str">
        <f t="shared" si="5"/>
        <v>FY 2068-2069</v>
      </c>
      <c r="AL56" s="2">
        <f t="shared" si="2"/>
        <v>0</v>
      </c>
    </row>
    <row r="57" spans="1:67" x14ac:dyDescent="0.35">
      <c r="AI57" s="2">
        <f t="shared" si="4"/>
        <v>2069</v>
      </c>
      <c r="AJ57" s="2">
        <f t="shared" si="0"/>
        <v>2070</v>
      </c>
      <c r="AK57" s="2" t="str">
        <f t="shared" si="5"/>
        <v>FY 2069-2070</v>
      </c>
      <c r="AL57" s="2">
        <f t="shared" si="2"/>
        <v>0</v>
      </c>
    </row>
    <row r="58" spans="1:67" x14ac:dyDescent="0.35">
      <c r="AI58" s="2">
        <f t="shared" si="4"/>
        <v>2070</v>
      </c>
      <c r="AJ58" s="2">
        <f t="shared" si="0"/>
        <v>2071</v>
      </c>
      <c r="AK58" s="2" t="str">
        <f t="shared" si="5"/>
        <v>FY 2070-2071</v>
      </c>
      <c r="AL58" s="2">
        <f t="shared" si="2"/>
        <v>0</v>
      </c>
    </row>
    <row r="59" spans="1:67" x14ac:dyDescent="0.35">
      <c r="AI59" s="2">
        <f t="shared" si="4"/>
        <v>2071</v>
      </c>
      <c r="AJ59" s="2">
        <f t="shared" ref="AJ59:AJ68" si="6">AI59+1</f>
        <v>2072</v>
      </c>
      <c r="AK59" s="2" t="str">
        <f t="shared" si="5"/>
        <v>FY 2071-2072</v>
      </c>
      <c r="AL59" s="2">
        <f t="shared" ref="AL59:AL68" si="7">AK80</f>
        <v>0</v>
      </c>
    </row>
    <row r="60" spans="1:67" x14ac:dyDescent="0.35">
      <c r="AI60" s="2">
        <f t="shared" si="4"/>
        <v>2072</v>
      </c>
      <c r="AJ60" s="2">
        <f t="shared" si="6"/>
        <v>2073</v>
      </c>
      <c r="AK60" s="2" t="str">
        <f t="shared" si="5"/>
        <v>FY 2072-2073</v>
      </c>
      <c r="AL60" s="2">
        <f t="shared" si="7"/>
        <v>0</v>
      </c>
    </row>
    <row r="61" spans="1:67" x14ac:dyDescent="0.35">
      <c r="AI61" s="2">
        <f t="shared" si="4"/>
        <v>2073</v>
      </c>
      <c r="AJ61" s="2">
        <f t="shared" si="6"/>
        <v>2074</v>
      </c>
      <c r="AK61" s="2" t="str">
        <f t="shared" si="5"/>
        <v>FY 2073-2074</v>
      </c>
      <c r="AL61" s="2">
        <f t="shared" si="7"/>
        <v>0</v>
      </c>
    </row>
    <row r="62" spans="1:67" x14ac:dyDescent="0.35">
      <c r="AI62" s="2">
        <f t="shared" si="4"/>
        <v>2074</v>
      </c>
      <c r="AJ62" s="2">
        <f t="shared" si="6"/>
        <v>2075</v>
      </c>
      <c r="AK62" s="2" t="str">
        <f t="shared" si="5"/>
        <v>FY 2074-2075</v>
      </c>
      <c r="AL62" s="2">
        <f t="shared" si="7"/>
        <v>0</v>
      </c>
    </row>
    <row r="63" spans="1:67" x14ac:dyDescent="0.35">
      <c r="AI63" s="2">
        <f t="shared" si="4"/>
        <v>2075</v>
      </c>
      <c r="AJ63" s="2">
        <f t="shared" si="6"/>
        <v>2076</v>
      </c>
      <c r="AK63" s="2" t="str">
        <f t="shared" si="5"/>
        <v>FY 2075-2076</v>
      </c>
      <c r="AL63" s="2">
        <f t="shared" si="7"/>
        <v>0</v>
      </c>
    </row>
    <row r="64" spans="1:67" x14ac:dyDescent="0.35">
      <c r="AI64" s="2">
        <f t="shared" si="4"/>
        <v>2076</v>
      </c>
      <c r="AJ64" s="2">
        <f t="shared" si="6"/>
        <v>2077</v>
      </c>
      <c r="AK64" s="2" t="str">
        <f t="shared" si="5"/>
        <v>FY 2076-2077</v>
      </c>
      <c r="AL64" s="2">
        <f t="shared" si="7"/>
        <v>0</v>
      </c>
    </row>
    <row r="65" spans="35:38" x14ac:dyDescent="0.35">
      <c r="AI65" s="2">
        <f t="shared" si="4"/>
        <v>2077</v>
      </c>
      <c r="AJ65" s="2">
        <f t="shared" si="6"/>
        <v>2078</v>
      </c>
      <c r="AK65" s="2" t="str">
        <f t="shared" si="5"/>
        <v>FY 2077-2078</v>
      </c>
      <c r="AL65" s="2">
        <f t="shared" si="7"/>
        <v>0</v>
      </c>
    </row>
    <row r="66" spans="35:38" x14ac:dyDescent="0.35">
      <c r="AI66" s="2">
        <f t="shared" si="4"/>
        <v>2078</v>
      </c>
      <c r="AJ66" s="2">
        <f t="shared" si="6"/>
        <v>2079</v>
      </c>
      <c r="AK66" s="2" t="str">
        <f t="shared" si="5"/>
        <v>FY 2078-2079</v>
      </c>
      <c r="AL66" s="2">
        <f t="shared" si="7"/>
        <v>0</v>
      </c>
    </row>
    <row r="67" spans="35:38" x14ac:dyDescent="0.35">
      <c r="AI67" s="2">
        <f t="shared" si="4"/>
        <v>2079</v>
      </c>
      <c r="AJ67" s="2">
        <f t="shared" si="6"/>
        <v>2080</v>
      </c>
      <c r="AK67" s="2" t="str">
        <f t="shared" si="5"/>
        <v>FY 2079-2080</v>
      </c>
      <c r="AL67" s="2">
        <f t="shared" si="7"/>
        <v>0</v>
      </c>
    </row>
    <row r="68" spans="35:38" x14ac:dyDescent="0.35">
      <c r="AI68" s="2">
        <f t="shared" si="4"/>
        <v>2080</v>
      </c>
      <c r="AJ68" s="2">
        <f t="shared" si="6"/>
        <v>2081</v>
      </c>
      <c r="AK68" s="2" t="str">
        <f t="shared" si="5"/>
        <v>FY 2080-2081</v>
      </c>
      <c r="AL68" s="2">
        <f t="shared" si="7"/>
        <v>0</v>
      </c>
    </row>
  </sheetData>
  <sheetProtection algorithmName="SHA-512" hashValue="IaVs0k1gbxR+Sd/Wu1xxGlXrOU5QrSsgEiczjE5Rc6ImFqeeVZ4HL88DInDaHTihmFQznC/zRKNuRxMFCltDpQ==" saltValue="H7Un625OBWSzsuFq+JyMsA==" spinCount="100000" sheet="1" objects="1" scenarios="1"/>
  <protectedRanges>
    <protectedRange sqref="F1:M1048576" name="Range1"/>
  </protectedRanges>
  <mergeCells count="11">
    <mergeCell ref="K10:M10"/>
    <mergeCell ref="I4:I9"/>
    <mergeCell ref="B4:B9"/>
    <mergeCell ref="D4:D8"/>
    <mergeCell ref="F3:G3"/>
    <mergeCell ref="K6:L7"/>
    <mergeCell ref="K4:L5"/>
    <mergeCell ref="M4:M5"/>
    <mergeCell ref="M6:M7"/>
    <mergeCell ref="M8:M9"/>
    <mergeCell ref="K8:L9"/>
  </mergeCells>
  <dataValidations count="3">
    <dataValidation type="list" allowBlank="1" showInputMessage="1" showErrorMessage="1" sqref="G5" xr:uid="{00000000-0002-0000-0000-000000000000}">
      <formula1>$AK$3:$AK$36</formula1>
    </dataValidation>
    <dataValidation type="list" allowBlank="1" showInputMessage="1" showErrorMessage="1" sqref="AG5" xr:uid="{765E8FFC-6954-4300-B9CA-0B7A6C1AB56F}">
      <formula1>$AK$3:$AK$68</formula1>
    </dataValidation>
    <dataValidation type="date" allowBlank="1" showInputMessage="1" showErrorMessage="1" sqref="AH3" xr:uid="{6F93E14C-262B-4B5E-98D5-54B04AF83AA9}">
      <formula1>AK3</formula1>
      <formula2>AK68</formula2>
    </dataValidation>
  </dataValidations>
  <hyperlinks>
    <hyperlink ref="F10" r:id="rId1" xr:uid="{E4BEB61E-251C-422C-9258-5E723D970607}"/>
  </hyperlinks>
  <pageMargins left="0.75" right="0.75" top="1" bottom="1" header="0.5" footer="0.5"/>
  <pageSetup paperSize="9" orientation="portrait" horizontalDpi="4294967292" verticalDpi="4294967292"/>
  <ignoredErrors>
    <ignoredError sqref="M7:M8 M5 G6" emptyCellReferenc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workbookViewId="0">
      <selection activeCell="F21" sqref="F21"/>
    </sheetView>
  </sheetViews>
  <sheetFormatPr defaultColWidth="10.83203125" defaultRowHeight="15.5" x14ac:dyDescent="0.35"/>
  <cols>
    <col min="3" max="3" width="11" bestFit="1" customWidth="1"/>
    <col min="4" max="4" width="12" bestFit="1" customWidth="1"/>
    <col min="5" max="5" width="12.33203125" customWidth="1"/>
    <col min="6" max="6" width="11" customWidth="1"/>
    <col min="7" max="7" width="12" bestFit="1" customWidth="1"/>
  </cols>
  <sheetData>
    <row r="1" spans="1:13" ht="35.15" customHeight="1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ht="57" customHeight="1" x14ac:dyDescent="0.35">
      <c r="A2" s="15"/>
      <c r="B2" s="14" t="s">
        <v>12</v>
      </c>
      <c r="C2" s="14" t="s">
        <v>17</v>
      </c>
      <c r="D2" s="14" t="s">
        <v>10</v>
      </c>
      <c r="E2" s="14" t="s">
        <v>16</v>
      </c>
      <c r="F2" s="14" t="s">
        <v>15</v>
      </c>
      <c r="G2" s="14" t="s">
        <v>11</v>
      </c>
      <c r="H2" s="14" t="s">
        <v>14</v>
      </c>
      <c r="I2" s="15"/>
      <c r="J2" s="15"/>
      <c r="K2" s="15"/>
      <c r="L2" s="15"/>
      <c r="M2" s="15"/>
    </row>
    <row r="3" spans="1:13" ht="16" customHeight="1" x14ac:dyDescent="0.35">
      <c r="A3" s="15"/>
      <c r="B3" s="10">
        <v>1</v>
      </c>
      <c r="C3" s="10">
        <f>'Sukanya Yojana Calculator'!G4</f>
        <v>2</v>
      </c>
      <c r="D3" s="11">
        <v>0</v>
      </c>
      <c r="E3" s="11">
        <f>'Sukanya Yojana Calculator'!G7</f>
        <v>150000</v>
      </c>
      <c r="F3" s="12">
        <f>'Sukanya Yojana Calculator'!$G$8</f>
        <v>0.08</v>
      </c>
      <c r="G3" s="11">
        <f t="shared" ref="G3:G23" si="0">IF(C3="","",((1+F3)*(D3+E3)))</f>
        <v>162000</v>
      </c>
      <c r="H3" s="11">
        <f t="shared" ref="H3:H15" si="1">IF(C3&gt;=18,0.5*G2,0)</f>
        <v>0</v>
      </c>
      <c r="I3" s="15"/>
      <c r="J3" s="15"/>
      <c r="K3" s="15"/>
      <c r="L3" s="15"/>
      <c r="M3" s="15"/>
    </row>
    <row r="4" spans="1:13" ht="16" customHeight="1" x14ac:dyDescent="0.35">
      <c r="A4" s="15"/>
      <c r="B4" s="10">
        <f>B3+1</f>
        <v>2</v>
      </c>
      <c r="C4" s="10">
        <f>IF(C3&gt;=60,"",C3+1)</f>
        <v>3</v>
      </c>
      <c r="D4" s="11">
        <f t="shared" ref="D4:D23" si="2">IF(C4="","",G3)</f>
        <v>162000</v>
      </c>
      <c r="E4" s="11">
        <f>IF(C4="","",E3*(1+'Sukanya Yojana Calculator'!$G$9))</f>
        <v>150000</v>
      </c>
      <c r="F4" s="12">
        <f>'Sukanya Yojana Calculator'!$G$8</f>
        <v>0.08</v>
      </c>
      <c r="G4" s="11">
        <f t="shared" si="0"/>
        <v>336960</v>
      </c>
      <c r="H4" s="11">
        <f t="shared" si="1"/>
        <v>0</v>
      </c>
      <c r="I4" s="15"/>
      <c r="J4" s="15"/>
      <c r="K4" s="15"/>
      <c r="L4" s="15"/>
      <c r="M4" s="15"/>
    </row>
    <row r="5" spans="1:13" ht="16" customHeight="1" x14ac:dyDescent="0.35">
      <c r="A5" s="15"/>
      <c r="B5" s="10">
        <f t="shared" ref="B5:B23" si="3">B4+1</f>
        <v>3</v>
      </c>
      <c r="C5" s="10">
        <f t="shared" ref="C5:C23" si="4">IF(C4&gt;=60,"",C4+1)</f>
        <v>4</v>
      </c>
      <c r="D5" s="11">
        <f t="shared" si="2"/>
        <v>336960</v>
      </c>
      <c r="E5" s="11">
        <f>IF(C5="","",E4*(1+'Sukanya Yojana Calculator'!$G$9))</f>
        <v>150000</v>
      </c>
      <c r="F5" s="12">
        <f>'Sukanya Yojana Calculator'!$G$8</f>
        <v>0.08</v>
      </c>
      <c r="G5" s="11">
        <f t="shared" si="0"/>
        <v>525916.80000000005</v>
      </c>
      <c r="H5" s="11">
        <f t="shared" si="1"/>
        <v>0</v>
      </c>
      <c r="I5" s="15"/>
      <c r="J5" s="15"/>
      <c r="K5" s="15"/>
      <c r="L5" s="15"/>
      <c r="M5" s="15"/>
    </row>
    <row r="6" spans="1:13" ht="16" customHeight="1" x14ac:dyDescent="0.35">
      <c r="A6" s="15"/>
      <c r="B6" s="10">
        <f t="shared" si="3"/>
        <v>4</v>
      </c>
      <c r="C6" s="10">
        <f t="shared" si="4"/>
        <v>5</v>
      </c>
      <c r="D6" s="11">
        <f t="shared" si="2"/>
        <v>525916.80000000005</v>
      </c>
      <c r="E6" s="11">
        <f>IF(C6="","",E5*(1+'Sukanya Yojana Calculator'!$G$9))</f>
        <v>150000</v>
      </c>
      <c r="F6" s="12">
        <f>'Sukanya Yojana Calculator'!$G$8</f>
        <v>0.08</v>
      </c>
      <c r="G6" s="11">
        <f t="shared" si="0"/>
        <v>729990.14400000009</v>
      </c>
      <c r="H6" s="11">
        <f t="shared" si="1"/>
        <v>0</v>
      </c>
      <c r="I6" s="15"/>
      <c r="J6" s="15"/>
      <c r="K6" s="15"/>
      <c r="L6" s="15"/>
      <c r="M6" s="15"/>
    </row>
    <row r="7" spans="1:13" ht="16" customHeight="1" x14ac:dyDescent="0.35">
      <c r="A7" s="15"/>
      <c r="B7" s="10">
        <f t="shared" si="3"/>
        <v>5</v>
      </c>
      <c r="C7" s="10">
        <f t="shared" si="4"/>
        <v>6</v>
      </c>
      <c r="D7" s="11">
        <f t="shared" si="2"/>
        <v>729990.14400000009</v>
      </c>
      <c r="E7" s="11">
        <f>IF(C7="","",E6*(1+'Sukanya Yojana Calculator'!$G$9))</f>
        <v>150000</v>
      </c>
      <c r="F7" s="12">
        <f>'Sukanya Yojana Calculator'!$G$8</f>
        <v>0.08</v>
      </c>
      <c r="G7" s="11">
        <f t="shared" si="0"/>
        <v>950389.3555200001</v>
      </c>
      <c r="H7" s="11">
        <f t="shared" si="1"/>
        <v>0</v>
      </c>
      <c r="I7" s="15"/>
      <c r="J7" s="15"/>
      <c r="K7" s="15"/>
      <c r="L7" s="15"/>
      <c r="M7" s="15"/>
    </row>
    <row r="8" spans="1:13" ht="16" customHeight="1" x14ac:dyDescent="0.35">
      <c r="A8" s="15"/>
      <c r="B8" s="10">
        <f t="shared" si="3"/>
        <v>6</v>
      </c>
      <c r="C8" s="10">
        <f t="shared" si="4"/>
        <v>7</v>
      </c>
      <c r="D8" s="11">
        <f t="shared" si="2"/>
        <v>950389.3555200001</v>
      </c>
      <c r="E8" s="11">
        <f>IF(C8="","",E7*(1+'Sukanya Yojana Calculator'!$G$9))</f>
        <v>150000</v>
      </c>
      <c r="F8" s="12">
        <f>'Sukanya Yojana Calculator'!$G$8</f>
        <v>0.08</v>
      </c>
      <c r="G8" s="11">
        <f t="shared" si="0"/>
        <v>1188420.5039616004</v>
      </c>
      <c r="H8" s="11">
        <f t="shared" si="1"/>
        <v>0</v>
      </c>
      <c r="I8" s="15"/>
      <c r="J8" s="15"/>
      <c r="K8" s="15"/>
      <c r="L8" s="15"/>
      <c r="M8" s="15"/>
    </row>
    <row r="9" spans="1:13" ht="16" customHeight="1" x14ac:dyDescent="0.35">
      <c r="A9" s="15"/>
      <c r="B9" s="10">
        <f t="shared" si="3"/>
        <v>7</v>
      </c>
      <c r="C9" s="10">
        <f t="shared" si="4"/>
        <v>8</v>
      </c>
      <c r="D9" s="11">
        <f t="shared" si="2"/>
        <v>1188420.5039616004</v>
      </c>
      <c r="E9" s="11">
        <f>IF(C9="","",E8*(1+'Sukanya Yojana Calculator'!$G$9))</f>
        <v>150000</v>
      </c>
      <c r="F9" s="12">
        <f>'Sukanya Yojana Calculator'!$G$8</f>
        <v>0.08</v>
      </c>
      <c r="G9" s="11">
        <f t="shared" si="0"/>
        <v>1445494.1442785284</v>
      </c>
      <c r="H9" s="11">
        <f t="shared" si="1"/>
        <v>0</v>
      </c>
      <c r="I9" s="15"/>
      <c r="J9" s="15"/>
      <c r="K9" s="15"/>
      <c r="L9" s="15"/>
      <c r="M9" s="15"/>
    </row>
    <row r="10" spans="1:13" ht="16" customHeight="1" x14ac:dyDescent="0.35">
      <c r="A10" s="15"/>
      <c r="B10" s="10">
        <f t="shared" si="3"/>
        <v>8</v>
      </c>
      <c r="C10" s="10">
        <f t="shared" si="4"/>
        <v>9</v>
      </c>
      <c r="D10" s="11">
        <f t="shared" si="2"/>
        <v>1445494.1442785284</v>
      </c>
      <c r="E10" s="11">
        <f>IF(C10="","",E9*(1+'Sukanya Yojana Calculator'!$G$9))</f>
        <v>150000</v>
      </c>
      <c r="F10" s="12">
        <f>'Sukanya Yojana Calculator'!$G$8</f>
        <v>0.08</v>
      </c>
      <c r="G10" s="11">
        <f t="shared" si="0"/>
        <v>1723133.6758208107</v>
      </c>
      <c r="H10" s="11">
        <f t="shared" si="1"/>
        <v>0</v>
      </c>
      <c r="I10" s="15"/>
      <c r="J10" s="15"/>
      <c r="K10" s="15"/>
      <c r="L10" s="15"/>
      <c r="M10" s="15"/>
    </row>
    <row r="11" spans="1:13" ht="16" customHeight="1" x14ac:dyDescent="0.35">
      <c r="A11" s="15"/>
      <c r="B11" s="10">
        <f t="shared" si="3"/>
        <v>9</v>
      </c>
      <c r="C11" s="10">
        <f t="shared" si="4"/>
        <v>10</v>
      </c>
      <c r="D11" s="11">
        <f t="shared" si="2"/>
        <v>1723133.6758208107</v>
      </c>
      <c r="E11" s="11">
        <f>IF(C11="","",E10*(1+'Sukanya Yojana Calculator'!$G$9))</f>
        <v>150000</v>
      </c>
      <c r="F11" s="12">
        <f>'Sukanya Yojana Calculator'!$G$8</f>
        <v>0.08</v>
      </c>
      <c r="G11" s="11">
        <f t="shared" si="0"/>
        <v>2022984.3698864756</v>
      </c>
      <c r="H11" s="11">
        <f t="shared" si="1"/>
        <v>0</v>
      </c>
      <c r="I11" s="15"/>
      <c r="J11" s="15"/>
      <c r="K11" s="15"/>
      <c r="L11" s="15"/>
      <c r="M11" s="15"/>
    </row>
    <row r="12" spans="1:13" ht="16" customHeight="1" x14ac:dyDescent="0.35">
      <c r="A12" s="15"/>
      <c r="B12" s="10">
        <f t="shared" si="3"/>
        <v>10</v>
      </c>
      <c r="C12" s="10">
        <f t="shared" si="4"/>
        <v>11</v>
      </c>
      <c r="D12" s="11">
        <f t="shared" si="2"/>
        <v>2022984.3698864756</v>
      </c>
      <c r="E12" s="11">
        <f>IF(C12="","",E11*(1+'Sukanya Yojana Calculator'!$G$9))</f>
        <v>150000</v>
      </c>
      <c r="F12" s="12">
        <f>'Sukanya Yojana Calculator'!$G$8</f>
        <v>0.08</v>
      </c>
      <c r="G12" s="11">
        <f t="shared" si="0"/>
        <v>2346823.119477394</v>
      </c>
      <c r="H12" s="11">
        <f t="shared" si="1"/>
        <v>0</v>
      </c>
      <c r="I12" s="15"/>
      <c r="J12" s="15"/>
      <c r="K12" s="15"/>
      <c r="L12" s="15"/>
      <c r="M12" s="15"/>
    </row>
    <row r="13" spans="1:13" ht="16" customHeight="1" x14ac:dyDescent="0.35">
      <c r="A13" s="15"/>
      <c r="B13" s="10">
        <f t="shared" si="3"/>
        <v>11</v>
      </c>
      <c r="C13" s="10">
        <f t="shared" si="4"/>
        <v>12</v>
      </c>
      <c r="D13" s="11">
        <f t="shared" si="2"/>
        <v>2346823.119477394</v>
      </c>
      <c r="E13" s="11">
        <f>IF(C13="","",E12*(1+'Sukanya Yojana Calculator'!$G$9))</f>
        <v>150000</v>
      </c>
      <c r="F13" s="12">
        <f>'Sukanya Yojana Calculator'!$G$8</f>
        <v>0.08</v>
      </c>
      <c r="G13" s="11">
        <f t="shared" si="0"/>
        <v>2696568.9690355859</v>
      </c>
      <c r="H13" s="11">
        <f t="shared" si="1"/>
        <v>0</v>
      </c>
      <c r="I13" s="15"/>
      <c r="J13" s="15"/>
      <c r="K13" s="15"/>
      <c r="L13" s="15"/>
      <c r="M13" s="15"/>
    </row>
    <row r="14" spans="1:13" ht="16" customHeight="1" x14ac:dyDescent="0.35">
      <c r="A14" s="15"/>
      <c r="B14" s="10">
        <f t="shared" si="3"/>
        <v>12</v>
      </c>
      <c r="C14" s="10">
        <f t="shared" si="4"/>
        <v>13</v>
      </c>
      <c r="D14" s="11">
        <f t="shared" si="2"/>
        <v>2696568.9690355859</v>
      </c>
      <c r="E14" s="11">
        <f>IF(C14="","",E13*(1+'Sukanya Yojana Calculator'!$G$9))</f>
        <v>150000</v>
      </c>
      <c r="F14" s="12">
        <f>'Sukanya Yojana Calculator'!$G$8</f>
        <v>0.08</v>
      </c>
      <c r="G14" s="11">
        <f t="shared" si="0"/>
        <v>3074294.4865584332</v>
      </c>
      <c r="H14" s="11">
        <f t="shared" si="1"/>
        <v>0</v>
      </c>
      <c r="I14" s="15"/>
      <c r="J14" s="15"/>
      <c r="K14" s="15"/>
      <c r="L14" s="15"/>
      <c r="M14" s="15"/>
    </row>
    <row r="15" spans="1:13" ht="16" customHeight="1" x14ac:dyDescent="0.35">
      <c r="A15" s="15"/>
      <c r="B15" s="10">
        <f t="shared" si="3"/>
        <v>13</v>
      </c>
      <c r="C15" s="10">
        <f t="shared" si="4"/>
        <v>14</v>
      </c>
      <c r="D15" s="11">
        <f t="shared" si="2"/>
        <v>3074294.4865584332</v>
      </c>
      <c r="E15" s="11">
        <f>IF(C15="","",E14*(1+'Sukanya Yojana Calculator'!$G$9))</f>
        <v>150000</v>
      </c>
      <c r="F15" s="12">
        <f>'Sukanya Yojana Calculator'!$G$8</f>
        <v>0.08</v>
      </c>
      <c r="G15" s="11">
        <f t="shared" si="0"/>
        <v>3482238.0454831081</v>
      </c>
      <c r="H15" s="11">
        <f t="shared" si="1"/>
        <v>0</v>
      </c>
      <c r="I15" s="15"/>
      <c r="J15" s="15"/>
      <c r="K15" s="15"/>
      <c r="L15" s="15"/>
      <c r="M15" s="15"/>
    </row>
    <row r="16" spans="1:13" ht="16" customHeight="1" x14ac:dyDescent="0.35">
      <c r="A16" s="15"/>
      <c r="B16" s="10">
        <f t="shared" si="3"/>
        <v>14</v>
      </c>
      <c r="C16" s="10">
        <f t="shared" si="4"/>
        <v>15</v>
      </c>
      <c r="D16" s="11">
        <f t="shared" si="2"/>
        <v>3482238.0454831081</v>
      </c>
      <c r="E16" s="11">
        <f>IF(C16="","",E15*(1+'Sukanya Yojana Calculator'!$G$9))</f>
        <v>150000</v>
      </c>
      <c r="F16" s="12">
        <f>'Sukanya Yojana Calculator'!$G$8</f>
        <v>0.08</v>
      </c>
      <c r="G16" s="11">
        <f t="shared" si="0"/>
        <v>3922817.0891217571</v>
      </c>
      <c r="H16" s="11">
        <f t="shared" ref="H16:H23" si="5">IF(C16&gt;=18,0.5*G15,0)</f>
        <v>0</v>
      </c>
      <c r="I16" s="15"/>
      <c r="J16" s="15"/>
      <c r="K16" s="15"/>
      <c r="L16" s="15"/>
      <c r="M16" s="15"/>
    </row>
    <row r="17" spans="1:13" ht="16" customHeight="1" x14ac:dyDescent="0.35">
      <c r="A17" s="15"/>
      <c r="B17" s="10">
        <f t="shared" si="3"/>
        <v>15</v>
      </c>
      <c r="C17" s="10">
        <f t="shared" si="4"/>
        <v>16</v>
      </c>
      <c r="D17" s="11">
        <f t="shared" si="2"/>
        <v>3922817.0891217571</v>
      </c>
      <c r="E17" s="11">
        <f>IF(C17="","",E16*(1+'Sukanya Yojana Calculator'!$G$9))</f>
        <v>150000</v>
      </c>
      <c r="F17" s="12">
        <f>'Sukanya Yojana Calculator'!$G$8</f>
        <v>0.08</v>
      </c>
      <c r="G17" s="11">
        <f t="shared" si="0"/>
        <v>4398642.4562514983</v>
      </c>
      <c r="H17" s="11">
        <f t="shared" si="5"/>
        <v>0</v>
      </c>
      <c r="I17" s="15"/>
      <c r="J17" s="15"/>
      <c r="K17" s="15"/>
      <c r="L17" s="15"/>
      <c r="M17" s="15"/>
    </row>
    <row r="18" spans="1:13" ht="16" customHeight="1" x14ac:dyDescent="0.35">
      <c r="A18" s="15"/>
      <c r="B18" s="10">
        <f t="shared" si="3"/>
        <v>16</v>
      </c>
      <c r="C18" s="10">
        <f t="shared" si="4"/>
        <v>17</v>
      </c>
      <c r="D18" s="11">
        <f t="shared" si="2"/>
        <v>4398642.4562514983</v>
      </c>
      <c r="E18" s="11">
        <v>0</v>
      </c>
      <c r="F18" s="12">
        <f>'Sukanya Yojana Calculator'!$G$8</f>
        <v>0.08</v>
      </c>
      <c r="G18" s="11">
        <f t="shared" si="0"/>
        <v>4750533.8527516183</v>
      </c>
      <c r="H18" s="11">
        <f t="shared" si="5"/>
        <v>0</v>
      </c>
      <c r="I18" s="15"/>
      <c r="J18" s="15"/>
      <c r="K18" s="15"/>
      <c r="L18" s="15"/>
      <c r="M18" s="15"/>
    </row>
    <row r="19" spans="1:13" ht="16" customHeight="1" x14ac:dyDescent="0.35">
      <c r="A19" s="15"/>
      <c r="B19" s="10">
        <f t="shared" si="3"/>
        <v>17</v>
      </c>
      <c r="C19" s="10">
        <f t="shared" si="4"/>
        <v>18</v>
      </c>
      <c r="D19" s="11">
        <f t="shared" si="2"/>
        <v>4750533.8527516183</v>
      </c>
      <c r="E19" s="11">
        <v>0</v>
      </c>
      <c r="F19" s="12">
        <f>'Sukanya Yojana Calculator'!$G$8</f>
        <v>0.08</v>
      </c>
      <c r="G19" s="11">
        <f t="shared" si="0"/>
        <v>5130576.5609717481</v>
      </c>
      <c r="H19" s="11">
        <f t="shared" si="5"/>
        <v>2375266.9263758091</v>
      </c>
      <c r="I19" s="15"/>
      <c r="J19" s="15"/>
      <c r="K19" s="15"/>
      <c r="L19" s="15"/>
      <c r="M19" s="15"/>
    </row>
    <row r="20" spans="1:13" ht="16" customHeight="1" x14ac:dyDescent="0.35">
      <c r="A20" s="15"/>
      <c r="B20" s="10">
        <f t="shared" si="3"/>
        <v>18</v>
      </c>
      <c r="C20" s="10">
        <f t="shared" si="4"/>
        <v>19</v>
      </c>
      <c r="D20" s="11">
        <f t="shared" si="2"/>
        <v>5130576.5609717481</v>
      </c>
      <c r="E20" s="11">
        <v>0</v>
      </c>
      <c r="F20" s="12">
        <f>'Sukanya Yojana Calculator'!$G$8</f>
        <v>0.08</v>
      </c>
      <c r="G20" s="11">
        <f t="shared" si="0"/>
        <v>5541022.6858494887</v>
      </c>
      <c r="H20" s="11">
        <f t="shared" si="5"/>
        <v>2565288.280485874</v>
      </c>
      <c r="I20" s="15"/>
      <c r="J20" s="15"/>
      <c r="K20" s="15"/>
      <c r="L20" s="15"/>
      <c r="M20" s="15"/>
    </row>
    <row r="21" spans="1:13" ht="16" customHeight="1" x14ac:dyDescent="0.35">
      <c r="A21" s="15"/>
      <c r="B21" s="10">
        <f t="shared" si="3"/>
        <v>19</v>
      </c>
      <c r="C21" s="10">
        <f t="shared" si="4"/>
        <v>20</v>
      </c>
      <c r="D21" s="11">
        <f t="shared" si="2"/>
        <v>5541022.6858494887</v>
      </c>
      <c r="E21" s="11">
        <v>0</v>
      </c>
      <c r="F21" s="12">
        <f>'Sukanya Yojana Calculator'!$G$8</f>
        <v>0.08</v>
      </c>
      <c r="G21" s="11">
        <f t="shared" si="0"/>
        <v>5984304.5007174481</v>
      </c>
      <c r="H21" s="11">
        <f t="shared" si="5"/>
        <v>2770511.3429247444</v>
      </c>
      <c r="I21" s="15"/>
      <c r="J21" s="15"/>
      <c r="K21" s="15"/>
      <c r="L21" s="15"/>
      <c r="M21" s="15"/>
    </row>
    <row r="22" spans="1:13" ht="16" customHeight="1" x14ac:dyDescent="0.35">
      <c r="A22" s="15"/>
      <c r="B22" s="10">
        <f t="shared" si="3"/>
        <v>20</v>
      </c>
      <c r="C22" s="10">
        <f t="shared" si="4"/>
        <v>21</v>
      </c>
      <c r="D22" s="11">
        <f t="shared" si="2"/>
        <v>5984304.5007174481</v>
      </c>
      <c r="E22" s="11">
        <v>0</v>
      </c>
      <c r="F22" s="12">
        <f>'Sukanya Yojana Calculator'!$G$8</f>
        <v>0.08</v>
      </c>
      <c r="G22" s="11">
        <f t="shared" si="0"/>
        <v>6463048.860774844</v>
      </c>
      <c r="H22" s="11">
        <f t="shared" si="5"/>
        <v>2992152.250358724</v>
      </c>
      <c r="I22" s="15"/>
      <c r="J22" s="15"/>
      <c r="K22" s="15"/>
      <c r="L22" s="15"/>
      <c r="M22" s="15"/>
    </row>
    <row r="23" spans="1:13" ht="16" customHeight="1" x14ac:dyDescent="0.35">
      <c r="A23" s="15"/>
      <c r="B23" s="10">
        <f t="shared" si="3"/>
        <v>21</v>
      </c>
      <c r="C23" s="10">
        <f t="shared" si="4"/>
        <v>22</v>
      </c>
      <c r="D23" s="11">
        <f t="shared" si="2"/>
        <v>6463048.860774844</v>
      </c>
      <c r="E23" s="11">
        <v>0</v>
      </c>
      <c r="F23" s="12">
        <f>'Sukanya Yojana Calculator'!$G$8</f>
        <v>0.08</v>
      </c>
      <c r="G23" s="11">
        <f t="shared" si="0"/>
        <v>6980092.7696368322</v>
      </c>
      <c r="H23" s="11">
        <f t="shared" si="5"/>
        <v>3231524.430387422</v>
      </c>
      <c r="I23" s="15"/>
      <c r="J23" s="15"/>
      <c r="K23" s="15"/>
      <c r="L23" s="15"/>
      <c r="M23" s="15"/>
    </row>
    <row r="24" spans="1:13" x14ac:dyDescent="0.3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x14ac:dyDescent="0.3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</sheetData>
  <pageMargins left="0.75" right="0.75" top="1" bottom="1" header="0.5" footer="0.5"/>
  <pageSetup paperSize="9" orientation="portrait" horizontalDpi="4294967292" verticalDpi="4294967292"/>
  <ignoredErrors>
    <ignoredError sqref="E4:E2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Sukanya Yojana Calculator</vt:lpstr>
      <vt:lpstr>Calc</vt:lpstr>
    </vt:vector>
  </TitlesOfParts>
  <Company>Stable Investor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 Ashish</dc:creator>
  <cp:lastModifiedBy>Shaket Kapoor</cp:lastModifiedBy>
  <dcterms:created xsi:type="dcterms:W3CDTF">2019-10-17T14:01:39Z</dcterms:created>
  <dcterms:modified xsi:type="dcterms:W3CDTF">2024-02-23T11:16:46Z</dcterms:modified>
</cp:coreProperties>
</file>